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mesvari.edit\Documents\EIÖ POC ÖKO II\Meghirdetés, pályázati dokumentáció\Pályázati dokumentáció elemei\"/>
    </mc:Choice>
  </mc:AlternateContent>
  <bookViews>
    <workbookView xWindow="0" yWindow="0" windowWidth="23040" windowHeight="8616"/>
  </bookViews>
  <sheets>
    <sheet name="Pénzügyi terv" sheetId="4" r:id="rId1"/>
    <sheet name="számolótábla,kitöltési segédlet" sheetId="6" r:id="rId2"/>
  </sheets>
  <definedNames>
    <definedName name="Tevékenység">'Pénzügyi terv'!$C$9:$C$14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6" l="1"/>
  <c r="K35" i="6" s="1"/>
  <c r="X21" i="6"/>
  <c r="X22" i="6"/>
  <c r="X23" i="6"/>
  <c r="X25" i="6"/>
  <c r="X26" i="6"/>
  <c r="X27" i="6"/>
  <c r="X28" i="6"/>
  <c r="X29" i="6"/>
  <c r="X30" i="6"/>
  <c r="X31" i="6"/>
  <c r="X32" i="6"/>
  <c r="X33" i="6"/>
  <c r="X34" i="6"/>
  <c r="I20" i="6"/>
  <c r="G21" i="4" s="1"/>
  <c r="I19" i="6"/>
  <c r="G20" i="4" s="1"/>
  <c r="H35" i="6"/>
  <c r="J35" i="6"/>
  <c r="L35" i="6"/>
  <c r="M35" i="6"/>
  <c r="N35" i="6"/>
  <c r="O35" i="6"/>
  <c r="P35" i="6"/>
  <c r="Q35" i="6"/>
  <c r="R35" i="6"/>
  <c r="S35" i="6"/>
  <c r="T35" i="6"/>
  <c r="U35" i="6"/>
  <c r="V35" i="6"/>
  <c r="W35" i="6"/>
  <c r="F35" i="6"/>
  <c r="G20" i="6"/>
  <c r="F21" i="4" s="1"/>
  <c r="G19" i="6"/>
  <c r="F25" i="4"/>
  <c r="N35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20" i="4"/>
  <c r="H21" i="4"/>
  <c r="H22" i="4"/>
  <c r="H23" i="4"/>
  <c r="H24" i="4"/>
  <c r="H26" i="4"/>
  <c r="H27" i="4"/>
  <c r="H28" i="4"/>
  <c r="H29" i="4"/>
  <c r="H30" i="4"/>
  <c r="H31" i="4"/>
  <c r="H32" i="4"/>
  <c r="H33" i="4"/>
  <c r="H34" i="4"/>
  <c r="H35" i="4"/>
  <c r="H20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F28" i="4"/>
  <c r="F29" i="4"/>
  <c r="F30" i="4"/>
  <c r="F31" i="4"/>
  <c r="F32" i="4"/>
  <c r="F33" i="4"/>
  <c r="F34" i="4"/>
  <c r="F35" i="4"/>
  <c r="F22" i="4"/>
  <c r="F23" i="4"/>
  <c r="F24" i="4"/>
  <c r="F26" i="4"/>
  <c r="F27" i="4"/>
  <c r="H25" i="4" l="1"/>
  <c r="X24" i="6"/>
  <c r="X19" i="6"/>
  <c r="X20" i="6"/>
  <c r="I35" i="6"/>
  <c r="G35" i="6"/>
  <c r="F20" i="4"/>
  <c r="J36" i="4"/>
  <c r="K36" i="4"/>
  <c r="L36" i="4"/>
  <c r="M36" i="4"/>
  <c r="N36" i="4"/>
  <c r="X35" i="6" l="1"/>
  <c r="B11" i="6"/>
  <c r="B12" i="6" s="1"/>
  <c r="B5" i="6"/>
  <c r="B6" i="6" s="1"/>
  <c r="G36" i="4" l="1"/>
  <c r="H36" i="4"/>
  <c r="I36" i="4"/>
  <c r="F36" i="4"/>
  <c r="O36" i="4" l="1"/>
</calcChain>
</file>

<file path=xl/sharedStrings.xml><?xml version="1.0" encoding="utf-8"?>
<sst xmlns="http://schemas.openxmlformats.org/spreadsheetml/2006/main" count="145" uniqueCount="52">
  <si>
    <t>1. hónap</t>
  </si>
  <si>
    <t>2. hónap</t>
  </si>
  <si>
    <t>3. hónap</t>
  </si>
  <si>
    <t>4. hónap</t>
  </si>
  <si>
    <t>5. hónap</t>
  </si>
  <si>
    <t>Összesen:</t>
  </si>
  <si>
    <t>Pozíció megnevezése</t>
  </si>
  <si>
    <t>Szolgáltatás megnevezése</t>
  </si>
  <si>
    <t>EGYSZERŰSÍTETT PÉNZÜGYI TERV ADATLAP</t>
  </si>
  <si>
    <t>Pénzügyi tervben szerepeltethető havi bérjellegű kiadás (Ft/hó):</t>
  </si>
  <si>
    <t>bruttó bér (Ft/hó):</t>
  </si>
  <si>
    <t>szocho (15,5%):</t>
  </si>
  <si>
    <t>résztvevő neve</t>
  </si>
  <si>
    <t>indikatív ajánlatot adó cég neve</t>
  </si>
  <si>
    <t>A mérföldkőhöz kapcsolódó tevékenységek</t>
  </si>
  <si>
    <t>Mérföldkő</t>
  </si>
  <si>
    <t>4.sz. melléklet</t>
  </si>
  <si>
    <t>A projekt rendelkezésre álló megvalósítási időtartama minimum 6 hónap maximum 9 hónap</t>
  </si>
  <si>
    <t>2022 május</t>
  </si>
  <si>
    <t>2022 június</t>
  </si>
  <si>
    <t>2022 július</t>
  </si>
  <si>
    <t>2022 augusztus</t>
  </si>
  <si>
    <t>2022 szeptember</t>
  </si>
  <si>
    <t>2022 október</t>
  </si>
  <si>
    <t>2022 november</t>
  </si>
  <si>
    <t>2022 december</t>
  </si>
  <si>
    <t>2023 január</t>
  </si>
  <si>
    <r>
      <t xml:space="preserve">Feladatcsoportok mérföldkövenként </t>
    </r>
    <r>
      <rPr>
        <i/>
        <sz val="12"/>
        <color theme="1"/>
        <rFont val="Calibri"/>
        <family val="2"/>
        <charset val="238"/>
        <scheme val="minor"/>
      </rPr>
      <t>Kérjük, definiálja a projekt mérföldköveit! A mérföldköveket egy-egy fejlesztési szakasz lezáráshoz kell illeszteni a Pályázati adatlapnak megfelelően</t>
    </r>
    <r>
      <rPr>
        <b/>
        <sz val="14"/>
        <color theme="1"/>
        <rFont val="Calibri"/>
        <family val="2"/>
        <scheme val="minor"/>
      </rPr>
      <t xml:space="preserve">           </t>
    </r>
  </si>
  <si>
    <t>6. hónap</t>
  </si>
  <si>
    <t>7. hónap</t>
  </si>
  <si>
    <t>8. hónap</t>
  </si>
  <si>
    <t>9. hónap</t>
  </si>
  <si>
    <t>Pozíció megnevezése*</t>
  </si>
  <si>
    <t>Adatok(szuperbruttó Ft) havi bontásban</t>
  </si>
  <si>
    <r>
      <t xml:space="preserve">Kérjük </t>
    </r>
    <r>
      <rPr>
        <b/>
        <sz val="16"/>
        <color theme="1"/>
        <rFont val="Calibri"/>
        <family val="2"/>
        <charset val="238"/>
        <scheme val="minor"/>
      </rPr>
      <t>"</t>
    </r>
    <r>
      <rPr>
        <sz val="16"/>
        <color theme="1"/>
        <rFont val="Calibri"/>
        <family val="2"/>
        <charset val="238"/>
        <scheme val="minor"/>
      </rPr>
      <t>X" vagy kitöltő szín használatát a tervezés során</t>
    </r>
  </si>
  <si>
    <t>Egyéb, külsősök (SZTE-vel nem áll fent munkaviszony)</t>
  </si>
  <si>
    <t xml:space="preserve"> köthető szerződés típusa: megbízási jogviszony(90%-os költséghányaddal)</t>
  </si>
  <si>
    <r>
      <t xml:space="preserve">bér esetén </t>
    </r>
    <r>
      <rPr>
        <b/>
        <i/>
        <sz val="11"/>
        <color theme="1"/>
        <rFont val="Calibri"/>
        <family val="2"/>
        <charset val="238"/>
        <scheme val="minor"/>
      </rPr>
      <t>bruttó bér</t>
    </r>
    <r>
      <rPr>
        <i/>
        <sz val="11"/>
        <color theme="1"/>
        <rFont val="Calibri"/>
        <family val="2"/>
        <charset val="238"/>
        <scheme val="minor"/>
      </rPr>
      <t xml:space="preserve"> v. szolgáltatás esetén</t>
    </r>
    <r>
      <rPr>
        <b/>
        <i/>
        <sz val="11"/>
        <color theme="1"/>
        <rFont val="Calibri"/>
        <family val="2"/>
        <charset val="238"/>
        <scheme val="minor"/>
      </rPr>
      <t xml:space="preserve"> nettó vállalkozói díj</t>
    </r>
    <r>
      <rPr>
        <i/>
        <sz val="11"/>
        <color theme="1"/>
        <rFont val="Calibri"/>
        <family val="2"/>
        <charset val="238"/>
        <scheme val="minor"/>
      </rPr>
      <t>(Ft)</t>
    </r>
  </si>
  <si>
    <r>
      <t xml:space="preserve">bér esetén </t>
    </r>
    <r>
      <rPr>
        <b/>
        <i/>
        <sz val="11"/>
        <color theme="1"/>
        <rFont val="Calibri"/>
        <family val="2"/>
        <charset val="238"/>
        <scheme val="minor"/>
      </rPr>
      <t>szocho értéke</t>
    </r>
    <r>
      <rPr>
        <i/>
        <sz val="11"/>
        <color theme="1"/>
        <rFont val="Calibri"/>
        <family val="2"/>
        <charset val="238"/>
        <scheme val="minor"/>
      </rPr>
      <t xml:space="preserve"> v. szolgáltatás esetén </t>
    </r>
    <r>
      <rPr>
        <b/>
        <i/>
        <sz val="11"/>
        <color theme="1"/>
        <rFont val="Calibri"/>
        <family val="2"/>
        <charset val="238"/>
        <scheme val="minor"/>
      </rPr>
      <t>áfa összege</t>
    </r>
    <r>
      <rPr>
        <i/>
        <sz val="11"/>
        <color theme="1"/>
        <rFont val="Calibri"/>
        <family val="2"/>
        <charset val="238"/>
        <scheme val="minor"/>
      </rPr>
      <t>(Ft)</t>
    </r>
  </si>
  <si>
    <r>
      <t xml:space="preserve">bér esetén </t>
    </r>
    <r>
      <rPr>
        <b/>
        <i/>
        <sz val="11"/>
        <color theme="1"/>
        <rFont val="Calibri"/>
        <family val="2"/>
        <charset val="238"/>
        <scheme val="minor"/>
      </rPr>
      <t>szocho értéke</t>
    </r>
    <r>
      <rPr>
        <i/>
        <sz val="11"/>
        <color theme="1"/>
        <rFont val="Calibri"/>
        <family val="2"/>
        <charset val="238"/>
        <scheme val="minor"/>
      </rPr>
      <t xml:space="preserve"> v. szolgáltatás esetén </t>
    </r>
    <r>
      <rPr>
        <b/>
        <i/>
        <sz val="11"/>
        <color theme="1"/>
        <rFont val="Calibri"/>
        <family val="2"/>
        <charset val="238"/>
        <scheme val="minor"/>
      </rPr>
      <t>áfa összege</t>
    </r>
    <r>
      <rPr>
        <i/>
        <sz val="11"/>
        <color theme="1"/>
        <rFont val="Calibri"/>
        <family val="2"/>
        <charset val="238"/>
        <scheme val="minor"/>
      </rPr>
      <t>(Ft)*</t>
    </r>
  </si>
  <si>
    <t>Kutatók (SZTE-vel munkaviszony áll fent)</t>
  </si>
  <si>
    <t>*1) szocho értéke 15,5% munkaviszony esetén, megbízási jogviszony esetén a szocho értéke a bruttó bér 90%-nak a 15,5%-a
   2) áfa összege az indikatív árajánlaton szereplő áfa összeg!</t>
  </si>
  <si>
    <t>munkaviszony</t>
  </si>
  <si>
    <t>számlaképes</t>
  </si>
  <si>
    <t>nem áll fent munkaviszony (megbízási jogviszony 90%-os költséghányaddal)</t>
  </si>
  <si>
    <t>Minta Péter</t>
  </si>
  <si>
    <t>Példa Pál</t>
  </si>
  <si>
    <t>ABC Kft.</t>
  </si>
  <si>
    <t>összesen</t>
  </si>
  <si>
    <t>köthető szerződés típusa: bérkiegészítés</t>
  </si>
  <si>
    <t>Szolgáltatás beszerzés esetén kötelezően csatolandó az adatlaphoz a vonatkozó műszaki specifikáció, és egy indikatív árajánlat. Bruttó 300e Ft értéket meghaladó beszerzés esetén 3 ajánlat benyújtása kötelező!</t>
  </si>
  <si>
    <t>* Projektben betöltött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</si>
</sst>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\ &quot;HUF&quot;"/>
    <numFmt numFmtId="165" formatCode="_-* #,##0_-;\-* #,##0_-;_-* &quot;-&quot;??_-;_-@_-"/>
  </numFmts>
  <fonts count="18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rgb="FFFF0000"/>
      <name val="Calibri"/>
      <family val="2"/>
      <scheme val="minor"/>
    </font>
    <font>
      <b/>
      <sz val="2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7">
    <xf numFmtId="0" fontId="0" fillId="0" borderId="0" xfId="0"/>
    <xf numFmtId="164" fontId="1" fillId="2" borderId="4" xfId="0" applyNumberFormat="1" applyFont="1" applyFill="1" applyBorder="1"/>
    <xf numFmtId="0" fontId="3" fillId="2" borderId="3" xfId="0" applyFont="1" applyFill="1" applyBorder="1"/>
    <xf numFmtId="0" fontId="1" fillId="3" borderId="1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6" fillId="0" borderId="0" xfId="0" applyFont="1"/>
    <xf numFmtId="0" fontId="8" fillId="0" borderId="0" xfId="0" applyFont="1" applyAlignment="1">
      <alignment vertical="top"/>
    </xf>
    <xf numFmtId="165" fontId="0" fillId="0" borderId="0" xfId="1" applyNumberFormat="1" applyFont="1"/>
    <xf numFmtId="0" fontId="0" fillId="0" borderId="0" xfId="0" applyAlignment="1">
      <alignment wrapText="1"/>
    </xf>
    <xf numFmtId="165" fontId="0" fillId="0" borderId="0" xfId="0" applyNumberFormat="1"/>
    <xf numFmtId="0" fontId="9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165" fontId="0" fillId="4" borderId="2" xfId="1" applyNumberFormat="1" applyFont="1" applyFill="1" applyBorder="1"/>
    <xf numFmtId="0" fontId="2" fillId="4" borderId="29" xfId="0" applyFont="1" applyFill="1" applyBorder="1" applyAlignment="1">
      <alignment vertical="center" wrapText="1"/>
    </xf>
    <xf numFmtId="0" fontId="2" fillId="4" borderId="30" xfId="0" applyFont="1" applyFill="1" applyBorder="1" applyAlignment="1">
      <alignment vertical="center" wrapText="1"/>
    </xf>
    <xf numFmtId="0" fontId="2" fillId="4" borderId="31" xfId="0" applyFont="1" applyFill="1" applyBorder="1" applyAlignment="1">
      <alignment vertical="center" wrapText="1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3" fillId="0" borderId="0" xfId="0" applyFont="1"/>
    <xf numFmtId="0" fontId="1" fillId="0" borderId="35" xfId="0" applyFont="1" applyBorder="1" applyAlignment="1">
      <alignment horizontal="left" vertical="center" wrapText="1"/>
    </xf>
    <xf numFmtId="0" fontId="1" fillId="3" borderId="38" xfId="0" applyFont="1" applyFill="1" applyBorder="1"/>
    <xf numFmtId="0" fontId="1" fillId="3" borderId="37" xfId="0" applyFont="1" applyFill="1" applyBorder="1"/>
    <xf numFmtId="0" fontId="1" fillId="3" borderId="39" xfId="0" applyFont="1" applyFill="1" applyBorder="1"/>
    <xf numFmtId="164" fontId="1" fillId="0" borderId="38" xfId="0" applyNumberFormat="1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14" fillId="0" borderId="0" xfId="0" applyFont="1"/>
    <xf numFmtId="0" fontId="3" fillId="4" borderId="42" xfId="0" applyFont="1" applyFill="1" applyBorder="1" applyAlignment="1">
      <alignment horizontal="center" vertical="center"/>
    </xf>
    <xf numFmtId="0" fontId="1" fillId="3" borderId="29" xfId="0" applyFont="1" applyFill="1" applyBorder="1"/>
    <xf numFmtId="0" fontId="1" fillId="3" borderId="30" xfId="0" applyFont="1" applyFill="1" applyBorder="1"/>
    <xf numFmtId="0" fontId="1" fillId="3" borderId="31" xfId="0" applyFont="1" applyFill="1" applyBorder="1"/>
    <xf numFmtId="0" fontId="1" fillId="3" borderId="43" xfId="0" applyFont="1" applyFill="1" applyBorder="1"/>
    <xf numFmtId="164" fontId="6" fillId="2" borderId="2" xfId="0" applyNumberFormat="1" applyFont="1" applyFill="1" applyBorder="1"/>
    <xf numFmtId="0" fontId="1" fillId="0" borderId="12" xfId="0" applyFont="1" applyBorder="1"/>
    <xf numFmtId="0" fontId="1" fillId="0" borderId="36" xfId="0" applyFont="1" applyBorder="1"/>
    <xf numFmtId="0" fontId="1" fillId="0" borderId="44" xfId="0" applyFont="1" applyBorder="1"/>
    <xf numFmtId="0" fontId="1" fillId="0" borderId="34" xfId="0" applyFont="1" applyBorder="1"/>
    <xf numFmtId="164" fontId="1" fillId="0" borderId="39" xfId="0" applyNumberFormat="1" applyFont="1" applyFill="1" applyBorder="1" applyAlignment="1">
      <alignment horizontal="center"/>
    </xf>
    <xf numFmtId="0" fontId="1" fillId="0" borderId="10" xfId="0" applyFont="1" applyBorder="1"/>
    <xf numFmtId="0" fontId="1" fillId="0" borderId="35" xfId="0" applyFont="1" applyBorder="1"/>
    <xf numFmtId="0" fontId="1" fillId="0" borderId="32" xfId="0" applyFont="1" applyBorder="1"/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1" fillId="0" borderId="48" xfId="0" applyNumberFormat="1" applyFont="1" applyFill="1" applyBorder="1" applyAlignment="1">
      <alignment horizontal="center"/>
    </xf>
    <xf numFmtId="0" fontId="9" fillId="0" borderId="2" xfId="0" applyFont="1" applyBorder="1" applyAlignment="1">
      <alignment wrapText="1"/>
    </xf>
    <xf numFmtId="0" fontId="1" fillId="0" borderId="11" xfId="0" applyFont="1" applyBorder="1"/>
    <xf numFmtId="0" fontId="1" fillId="0" borderId="20" xfId="0" applyFont="1" applyBorder="1"/>
    <xf numFmtId="0" fontId="1" fillId="0" borderId="33" xfId="0" applyFont="1" applyBorder="1"/>
    <xf numFmtId="164" fontId="3" fillId="2" borderId="3" xfId="0" applyNumberFormat="1" applyFont="1" applyFill="1" applyBorder="1"/>
    <xf numFmtId="0" fontId="16" fillId="0" borderId="11" xfId="0" applyFont="1" applyBorder="1"/>
    <xf numFmtId="0" fontId="16" fillId="0" borderId="20" xfId="0" applyFont="1" applyBorder="1"/>
    <xf numFmtId="0" fontId="3" fillId="0" borderId="0" xfId="0" applyFont="1" applyBorder="1" applyAlignment="1"/>
    <xf numFmtId="0" fontId="3" fillId="0" borderId="2" xfId="0" applyFont="1" applyBorder="1" applyAlignment="1"/>
    <xf numFmtId="0" fontId="17" fillId="0" borderId="0" xfId="0" applyFont="1"/>
    <xf numFmtId="0" fontId="13" fillId="0" borderId="23" xfId="0" applyFont="1" applyBorder="1" applyAlignment="1">
      <alignment horizontal="right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textRotation="255"/>
    </xf>
    <xf numFmtId="0" fontId="10" fillId="4" borderId="19" xfId="0" applyFont="1" applyFill="1" applyBorder="1" applyAlignment="1">
      <alignment horizontal="center" textRotation="255"/>
    </xf>
    <xf numFmtId="0" fontId="10" fillId="4" borderId="3" xfId="0" applyFont="1" applyFill="1" applyBorder="1" applyAlignment="1">
      <alignment horizontal="center" textRotation="255"/>
    </xf>
    <xf numFmtId="0" fontId="3" fillId="4" borderId="18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3" fillId="0" borderId="45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abSelected="1" zoomScale="56" zoomScaleNormal="56" workbookViewId="0">
      <pane xSplit="3" ySplit="8" topLeftCell="D9" activePane="bottomRight" state="frozen"/>
      <selection pane="topRight" activeCell="C1" sqref="C1"/>
      <selection pane="bottomLeft" activeCell="A2" sqref="A2"/>
      <selection pane="bottomRight" activeCell="E25" sqref="E25"/>
    </sheetView>
  </sheetViews>
  <sheetFormatPr defaultColWidth="11.5546875" defaultRowHeight="14.4" x14ac:dyDescent="0.3"/>
  <cols>
    <col min="2" max="2" width="37.33203125" customWidth="1"/>
    <col min="3" max="3" width="30.44140625" customWidth="1"/>
    <col min="4" max="4" width="39.44140625" bestFit="1" customWidth="1"/>
    <col min="5" max="5" width="87.44140625" bestFit="1" customWidth="1"/>
    <col min="6" max="6" width="18.33203125" customWidth="1"/>
    <col min="7" max="7" width="19.6640625" customWidth="1"/>
    <col min="8" max="8" width="19.44140625" customWidth="1"/>
    <col min="9" max="11" width="16.33203125" customWidth="1"/>
    <col min="12" max="12" width="21.33203125" customWidth="1"/>
    <col min="13" max="13" width="19" bestFit="1" customWidth="1"/>
    <col min="14" max="14" width="17.5546875" customWidth="1"/>
    <col min="15" max="15" width="17.33203125" customWidth="1"/>
  </cols>
  <sheetData>
    <row r="1" spans="1:14" hidden="1" x14ac:dyDescent="0.3">
      <c r="E1" t="s">
        <v>42</v>
      </c>
    </row>
    <row r="2" spans="1:14" hidden="1" x14ac:dyDescent="0.3">
      <c r="E2" t="s">
        <v>44</v>
      </c>
    </row>
    <row r="3" spans="1:14" hidden="1" x14ac:dyDescent="0.3">
      <c r="E3" t="s">
        <v>43</v>
      </c>
    </row>
    <row r="5" spans="1:14" ht="21.6" thickBot="1" x14ac:dyDescent="0.45">
      <c r="B5" s="11" t="s">
        <v>16</v>
      </c>
      <c r="I5" s="27"/>
      <c r="J5" s="66" t="s">
        <v>34</v>
      </c>
      <c r="K5" s="66"/>
      <c r="L5" s="66"/>
      <c r="M5" s="66"/>
      <c r="N5" s="66"/>
    </row>
    <row r="6" spans="1:14" ht="41.25" customHeight="1" thickBot="1" x14ac:dyDescent="0.35">
      <c r="A6" s="67" t="s">
        <v>8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</row>
    <row r="7" spans="1:14" ht="58.5" customHeight="1" thickBot="1" x14ac:dyDescent="0.35">
      <c r="A7" s="76" t="s">
        <v>27</v>
      </c>
      <c r="B7" s="77"/>
      <c r="C7" s="95" t="s">
        <v>14</v>
      </c>
      <c r="D7" s="96"/>
      <c r="E7" s="97"/>
      <c r="F7" s="70" t="s">
        <v>17</v>
      </c>
      <c r="G7" s="71"/>
      <c r="H7" s="71"/>
      <c r="I7" s="71"/>
      <c r="J7" s="71"/>
      <c r="K7" s="71"/>
      <c r="L7" s="71"/>
      <c r="M7" s="71"/>
      <c r="N7" s="72"/>
    </row>
    <row r="8" spans="1:14" ht="63" customHeight="1" thickBot="1" x14ac:dyDescent="0.35">
      <c r="A8" s="78"/>
      <c r="B8" s="79"/>
      <c r="C8" s="98"/>
      <c r="D8" s="99"/>
      <c r="E8" s="100"/>
      <c r="F8" s="33" t="s">
        <v>0</v>
      </c>
      <c r="G8" s="34" t="s">
        <v>1</v>
      </c>
      <c r="H8" s="34" t="s">
        <v>2</v>
      </c>
      <c r="I8" s="34" t="s">
        <v>3</v>
      </c>
      <c r="J8" s="37" t="s">
        <v>4</v>
      </c>
      <c r="K8" s="37" t="s">
        <v>28</v>
      </c>
      <c r="L8" s="37" t="s">
        <v>29</v>
      </c>
      <c r="M8" s="37" t="s">
        <v>30</v>
      </c>
      <c r="N8" s="35" t="s">
        <v>31</v>
      </c>
    </row>
    <row r="9" spans="1:14" ht="18" x14ac:dyDescent="0.35">
      <c r="A9" s="80"/>
      <c r="B9" s="81"/>
      <c r="C9" s="92"/>
      <c r="D9" s="93"/>
      <c r="E9" s="94"/>
      <c r="F9" s="28"/>
      <c r="G9" s="9"/>
      <c r="H9" s="9"/>
      <c r="I9" s="9"/>
      <c r="J9" s="38"/>
      <c r="K9" s="38"/>
      <c r="L9" s="38"/>
      <c r="M9" s="38"/>
      <c r="N9" s="10"/>
    </row>
    <row r="10" spans="1:14" ht="18" x14ac:dyDescent="0.35">
      <c r="A10" s="82"/>
      <c r="B10" s="83"/>
      <c r="C10" s="86"/>
      <c r="D10" s="87"/>
      <c r="E10" s="88"/>
      <c r="F10" s="29"/>
      <c r="G10" s="3"/>
      <c r="H10" s="3"/>
      <c r="I10" s="3"/>
      <c r="J10" s="39"/>
      <c r="K10" s="39"/>
      <c r="L10" s="39"/>
      <c r="M10" s="39"/>
      <c r="N10" s="4"/>
    </row>
    <row r="11" spans="1:14" ht="18.600000000000001" thickBot="1" x14ac:dyDescent="0.4">
      <c r="A11" s="84"/>
      <c r="B11" s="85"/>
      <c r="C11" s="89"/>
      <c r="D11" s="90"/>
      <c r="E11" s="91"/>
      <c r="F11" s="30"/>
      <c r="G11" s="5"/>
      <c r="H11" s="5"/>
      <c r="I11" s="5"/>
      <c r="J11" s="40"/>
      <c r="K11" s="40"/>
      <c r="L11" s="40"/>
      <c r="M11" s="40"/>
      <c r="N11" s="6"/>
    </row>
    <row r="12" spans="1:14" ht="18" x14ac:dyDescent="0.35">
      <c r="A12" s="80"/>
      <c r="B12" s="81"/>
      <c r="C12" s="92"/>
      <c r="D12" s="93"/>
      <c r="E12" s="94"/>
      <c r="F12" s="31"/>
      <c r="G12" s="7"/>
      <c r="H12" s="7"/>
      <c r="I12" s="7"/>
      <c r="J12" s="41"/>
      <c r="K12" s="41"/>
      <c r="L12" s="41"/>
      <c r="M12" s="41"/>
      <c r="N12" s="8"/>
    </row>
    <row r="13" spans="1:14" ht="18" x14ac:dyDescent="0.35">
      <c r="A13" s="82"/>
      <c r="B13" s="83"/>
      <c r="C13" s="86"/>
      <c r="D13" s="87"/>
      <c r="E13" s="88"/>
      <c r="F13" s="29"/>
      <c r="G13" s="3"/>
      <c r="H13" s="3"/>
      <c r="I13" s="3"/>
      <c r="J13" s="39"/>
      <c r="K13" s="39"/>
      <c r="L13" s="39"/>
      <c r="M13" s="39"/>
      <c r="N13" s="4"/>
    </row>
    <row r="14" spans="1:14" ht="18.600000000000001" thickBot="1" x14ac:dyDescent="0.4">
      <c r="A14" s="84"/>
      <c r="B14" s="85"/>
      <c r="C14" s="89"/>
      <c r="D14" s="90"/>
      <c r="E14" s="91"/>
      <c r="F14" s="30"/>
      <c r="G14" s="5"/>
      <c r="H14" s="5"/>
      <c r="I14" s="5"/>
      <c r="J14" s="40"/>
      <c r="K14" s="40"/>
      <c r="L14" s="40"/>
      <c r="M14" s="40"/>
      <c r="N14" s="6"/>
    </row>
    <row r="15" spans="1:14" ht="18" x14ac:dyDescent="0.35">
      <c r="A15" s="54"/>
      <c r="B15" s="54"/>
      <c r="C15" s="17"/>
      <c r="D15" s="17"/>
      <c r="E15" s="17"/>
      <c r="F15" s="18"/>
      <c r="G15" s="18"/>
      <c r="H15" s="18"/>
      <c r="I15" s="18"/>
      <c r="J15" s="18"/>
      <c r="K15" s="18"/>
      <c r="L15" s="18"/>
      <c r="M15" s="18"/>
      <c r="N15" s="18"/>
    </row>
    <row r="16" spans="1:14" ht="18" x14ac:dyDescent="0.35">
      <c r="B16" s="19"/>
      <c r="C16" s="17"/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8" x14ac:dyDescent="0.35">
      <c r="B17" s="19"/>
      <c r="C17" s="17"/>
      <c r="D17" s="17"/>
      <c r="E17" s="17"/>
      <c r="F17" s="18"/>
      <c r="G17" s="18"/>
      <c r="H17" s="18"/>
      <c r="I17" s="18"/>
      <c r="J17" s="18"/>
      <c r="K17" s="18"/>
      <c r="L17" s="18"/>
      <c r="M17" s="18"/>
      <c r="N17" s="18"/>
    </row>
    <row r="18" spans="1:14" ht="21.6" thickBot="1" x14ac:dyDescent="0.45">
      <c r="L18" s="27" t="s">
        <v>33</v>
      </c>
    </row>
    <row r="19" spans="1:14" ht="21.6" thickBot="1" x14ac:dyDescent="0.45">
      <c r="A19" s="27"/>
      <c r="F19" s="51" t="s">
        <v>18</v>
      </c>
      <c r="G19" s="52" t="s">
        <v>19</v>
      </c>
      <c r="H19" s="52" t="s">
        <v>20</v>
      </c>
      <c r="I19" s="52" t="s">
        <v>21</v>
      </c>
      <c r="J19" s="52" t="s">
        <v>22</v>
      </c>
      <c r="K19" s="52" t="s">
        <v>23</v>
      </c>
      <c r="L19" s="52" t="s">
        <v>24</v>
      </c>
      <c r="M19" s="52" t="s">
        <v>25</v>
      </c>
      <c r="N19" s="53" t="s">
        <v>26</v>
      </c>
    </row>
    <row r="20" spans="1:14" ht="19.5" customHeight="1" x14ac:dyDescent="0.35">
      <c r="A20" s="73" t="s">
        <v>15</v>
      </c>
      <c r="B20" s="21"/>
      <c r="C20" s="24" t="s">
        <v>32</v>
      </c>
      <c r="D20" s="43" t="s">
        <v>12</v>
      </c>
      <c r="E20" s="48" t="s">
        <v>42</v>
      </c>
      <c r="F20" s="47">
        <f>+'számolótábla,kitöltési segédlet'!F19+'számolótábla,kitöltési segédlet'!G19</f>
        <v>346500</v>
      </c>
      <c r="G20" s="47">
        <f>+'számolótábla,kitöltési segédlet'!H19+'számolótábla,kitöltési segédlet'!I19</f>
        <v>346500</v>
      </c>
      <c r="H20" s="47">
        <f>+'számolótábla,kitöltési segédlet'!J19+'számolótábla,kitöltési segédlet'!K19</f>
        <v>0</v>
      </c>
      <c r="I20" s="47">
        <f>+'számolótábla,kitöltési segédlet'!L19+'számolótábla,kitöltési segédlet'!M19</f>
        <v>0</v>
      </c>
      <c r="J20" s="47">
        <f>+'számolótábla,kitöltési segédlet'!N19+'számolótábla,kitöltési segédlet'!O19</f>
        <v>0</v>
      </c>
      <c r="K20" s="47">
        <f>+'számolótábla,kitöltési segédlet'!P19+'számolótábla,kitöltési segédlet'!Q19</f>
        <v>0</v>
      </c>
      <c r="L20" s="47">
        <f>+'számolótábla,kitöltési segédlet'!R19+'számolótábla,kitöltési segédlet'!S19</f>
        <v>0</v>
      </c>
      <c r="M20" s="47">
        <f>+'számolótábla,kitöltési segédlet'!T19+'számolótábla,kitöltési segédlet'!U19</f>
        <v>0</v>
      </c>
      <c r="N20" s="47">
        <f>+'számolótábla,kitöltési segédlet'!V19+'számolótábla,kitöltési segédlet'!W19</f>
        <v>0</v>
      </c>
    </row>
    <row r="21" spans="1:14" ht="18" x14ac:dyDescent="0.35">
      <c r="A21" s="74"/>
      <c r="B21" s="22"/>
      <c r="C21" s="25" t="s">
        <v>32</v>
      </c>
      <c r="D21" s="44" t="s">
        <v>12</v>
      </c>
      <c r="E21" s="49" t="s">
        <v>44</v>
      </c>
      <c r="F21" s="47">
        <f>+'számolótábla,kitöltési segédlet'!F20+'számolótábla,kitöltési segédlet'!G20</f>
        <v>227900</v>
      </c>
      <c r="G21" s="47">
        <f>+'számolótábla,kitöltési segédlet'!H20+'számolótábla,kitöltési segédlet'!I20</f>
        <v>227900</v>
      </c>
      <c r="H21" s="47">
        <f>+'számolótábla,kitöltési segédlet'!J20+'számolótábla,kitöltési segédlet'!K20</f>
        <v>0</v>
      </c>
      <c r="I21" s="47">
        <f>+'számolótábla,kitöltési segédlet'!L20+'számolótábla,kitöltési segédlet'!M20</f>
        <v>0</v>
      </c>
      <c r="J21" s="47">
        <f>+'számolótábla,kitöltési segédlet'!N20+'számolótábla,kitöltési segédlet'!O20</f>
        <v>0</v>
      </c>
      <c r="K21" s="47">
        <f>+'számolótábla,kitöltési segédlet'!P20+'számolótábla,kitöltési segédlet'!Q20</f>
        <v>0</v>
      </c>
      <c r="L21" s="47">
        <f>+'számolótábla,kitöltési segédlet'!R20+'számolótábla,kitöltési segédlet'!S20</f>
        <v>0</v>
      </c>
      <c r="M21" s="47">
        <f>+'számolótábla,kitöltési segédlet'!T20+'számolótábla,kitöltési segédlet'!U20</f>
        <v>0</v>
      </c>
      <c r="N21" s="47">
        <f>+'számolótábla,kitöltési segédlet'!V20+'számolótábla,kitöltési segédlet'!W20</f>
        <v>0</v>
      </c>
    </row>
    <row r="22" spans="1:14" ht="18" x14ac:dyDescent="0.35">
      <c r="A22" s="74"/>
      <c r="B22" s="22"/>
      <c r="C22" s="25" t="s">
        <v>32</v>
      </c>
      <c r="D22" s="44" t="s">
        <v>12</v>
      </c>
      <c r="E22" s="49"/>
      <c r="F22" s="47">
        <f>+'számolótábla,kitöltési segédlet'!F21+'számolótábla,kitöltési segédlet'!G21</f>
        <v>0</v>
      </c>
      <c r="G22" s="47">
        <f>+'számolótábla,kitöltési segédlet'!H21+'számolótábla,kitöltési segédlet'!I21</f>
        <v>0</v>
      </c>
      <c r="H22" s="47">
        <f>+'számolótábla,kitöltési segédlet'!J21+'számolótábla,kitöltési segédlet'!K21</f>
        <v>0</v>
      </c>
      <c r="I22" s="47">
        <f>+'számolótábla,kitöltési segédlet'!L21+'számolótábla,kitöltési segédlet'!M21</f>
        <v>0</v>
      </c>
      <c r="J22" s="47">
        <f>+'számolótábla,kitöltési segédlet'!N21+'számolótábla,kitöltési segédlet'!O21</f>
        <v>0</v>
      </c>
      <c r="K22" s="47">
        <f>+'számolótábla,kitöltési segédlet'!P21+'számolótábla,kitöltési segédlet'!Q21</f>
        <v>0</v>
      </c>
      <c r="L22" s="47">
        <f>+'számolótábla,kitöltési segédlet'!R21+'számolótábla,kitöltési segédlet'!S21</f>
        <v>0</v>
      </c>
      <c r="M22" s="47">
        <f>+'számolótábla,kitöltési segédlet'!T21+'számolótábla,kitöltési segédlet'!U21</f>
        <v>0</v>
      </c>
      <c r="N22" s="47">
        <f>+'számolótábla,kitöltési segédlet'!V21+'számolótábla,kitöltési segédlet'!W21</f>
        <v>0</v>
      </c>
    </row>
    <row r="23" spans="1:14" ht="18" x14ac:dyDescent="0.35">
      <c r="A23" s="74"/>
      <c r="B23" s="22"/>
      <c r="C23" s="25" t="s">
        <v>32</v>
      </c>
      <c r="D23" s="44" t="s">
        <v>12</v>
      </c>
      <c r="E23" s="49"/>
      <c r="F23" s="47">
        <f>+'számolótábla,kitöltési segédlet'!F22+'számolótábla,kitöltési segédlet'!G22</f>
        <v>0</v>
      </c>
      <c r="G23" s="47">
        <f>+'számolótábla,kitöltési segédlet'!H22+'számolótábla,kitöltési segédlet'!I22</f>
        <v>0</v>
      </c>
      <c r="H23" s="47">
        <f>+'számolótábla,kitöltési segédlet'!J22+'számolótábla,kitöltési segédlet'!K22</f>
        <v>0</v>
      </c>
      <c r="I23" s="47">
        <f>+'számolótábla,kitöltési segédlet'!L22+'számolótábla,kitöltési segédlet'!M22</f>
        <v>0</v>
      </c>
      <c r="J23" s="47">
        <f>+'számolótábla,kitöltési segédlet'!N22+'számolótábla,kitöltési segédlet'!O22</f>
        <v>0</v>
      </c>
      <c r="K23" s="47">
        <f>+'számolótábla,kitöltési segédlet'!P22+'számolótábla,kitöltési segédlet'!Q22</f>
        <v>0</v>
      </c>
      <c r="L23" s="47">
        <f>+'számolótábla,kitöltési segédlet'!R22+'számolótábla,kitöltési segédlet'!S22</f>
        <v>0</v>
      </c>
      <c r="M23" s="47">
        <f>+'számolótábla,kitöltési segédlet'!T22+'számolótábla,kitöltési segédlet'!U22</f>
        <v>0</v>
      </c>
      <c r="N23" s="47">
        <f>+'számolótábla,kitöltési segédlet'!V22+'számolótábla,kitöltési segédlet'!W22</f>
        <v>0</v>
      </c>
    </row>
    <row r="24" spans="1:14" ht="18" x14ac:dyDescent="0.35">
      <c r="A24" s="74"/>
      <c r="B24" s="22"/>
      <c r="C24" s="25" t="s">
        <v>6</v>
      </c>
      <c r="D24" s="44" t="s">
        <v>12</v>
      </c>
      <c r="E24" s="49"/>
      <c r="F24" s="47">
        <f>+'számolótábla,kitöltési segédlet'!F23+'számolótábla,kitöltési segédlet'!G23</f>
        <v>0</v>
      </c>
      <c r="G24" s="47">
        <f>+'számolótábla,kitöltési segédlet'!H23+'számolótábla,kitöltési segédlet'!I23</f>
        <v>0</v>
      </c>
      <c r="H24" s="47">
        <f>+'számolótábla,kitöltési segédlet'!J23+'számolótábla,kitöltési segédlet'!K23</f>
        <v>0</v>
      </c>
      <c r="I24" s="47">
        <f>+'számolótábla,kitöltési segédlet'!L23+'számolótábla,kitöltési segédlet'!M23</f>
        <v>0</v>
      </c>
      <c r="J24" s="47">
        <f>+'számolótábla,kitöltési segédlet'!N23+'számolótábla,kitöltési segédlet'!O23</f>
        <v>0</v>
      </c>
      <c r="K24" s="47">
        <f>+'számolótábla,kitöltési segédlet'!P23+'számolótábla,kitöltési segédlet'!Q23</f>
        <v>0</v>
      </c>
      <c r="L24" s="47">
        <f>+'számolótábla,kitöltési segédlet'!R23+'számolótábla,kitöltési segédlet'!S23</f>
        <v>0</v>
      </c>
      <c r="M24" s="47">
        <f>+'számolótábla,kitöltési segédlet'!T23+'számolótábla,kitöltési segédlet'!U23</f>
        <v>0</v>
      </c>
      <c r="N24" s="47">
        <f>+'számolótábla,kitöltési segédlet'!V23+'számolótábla,kitöltési segédlet'!W23</f>
        <v>0</v>
      </c>
    </row>
    <row r="25" spans="1:14" ht="18" x14ac:dyDescent="0.35">
      <c r="A25" s="74"/>
      <c r="B25" s="22"/>
      <c r="C25" s="25" t="s">
        <v>7</v>
      </c>
      <c r="D25" s="44" t="s">
        <v>13</v>
      </c>
      <c r="E25" s="49" t="s">
        <v>43</v>
      </c>
      <c r="F25" s="47">
        <f>+'számolótábla,kitöltési segédlet'!F24+'számolótábla,kitöltési segédlet'!G24</f>
        <v>0</v>
      </c>
      <c r="G25" s="47">
        <f>+'számolótábla,kitöltési segédlet'!H24+'számolótábla,kitöltési segédlet'!I24</f>
        <v>0</v>
      </c>
      <c r="H25" s="47">
        <f>+'számolótábla,kitöltési segédlet'!J24+'számolótábla,kitöltési segédlet'!K24</f>
        <v>635000</v>
      </c>
      <c r="I25" s="47">
        <f>+'számolótábla,kitöltési segédlet'!L24+'számolótábla,kitöltési segédlet'!M24</f>
        <v>0</v>
      </c>
      <c r="J25" s="47">
        <f>+'számolótábla,kitöltési segédlet'!N24+'számolótábla,kitöltési segédlet'!O24</f>
        <v>0</v>
      </c>
      <c r="K25" s="47">
        <f>+'számolótábla,kitöltési segédlet'!P24+'számolótábla,kitöltési segédlet'!Q24</f>
        <v>0</v>
      </c>
      <c r="L25" s="47">
        <f>+'számolótábla,kitöltési segédlet'!R24+'számolótábla,kitöltési segédlet'!S24</f>
        <v>0</v>
      </c>
      <c r="M25" s="47">
        <f>+'számolótábla,kitöltési segédlet'!T24+'számolótábla,kitöltési segédlet'!U24</f>
        <v>0</v>
      </c>
      <c r="N25" s="47">
        <f>+'számolótábla,kitöltési segédlet'!V24+'számolótábla,kitöltési segédlet'!W24</f>
        <v>0</v>
      </c>
    </row>
    <row r="26" spans="1:14" ht="18" x14ac:dyDescent="0.35">
      <c r="A26" s="74"/>
      <c r="B26" s="22"/>
      <c r="C26" s="25" t="s">
        <v>7</v>
      </c>
      <c r="D26" s="44" t="s">
        <v>13</v>
      </c>
      <c r="E26" s="49"/>
      <c r="F26" s="47">
        <f>+'számolótábla,kitöltési segédlet'!F25+'számolótábla,kitöltési segédlet'!G25</f>
        <v>0</v>
      </c>
      <c r="G26" s="47">
        <f>+'számolótábla,kitöltési segédlet'!H25+'számolótábla,kitöltési segédlet'!I25</f>
        <v>0</v>
      </c>
      <c r="H26" s="47">
        <f>+'számolótábla,kitöltési segédlet'!J25+'számolótábla,kitöltési segédlet'!K25</f>
        <v>0</v>
      </c>
      <c r="I26" s="47">
        <f>+'számolótábla,kitöltési segédlet'!L25+'számolótábla,kitöltési segédlet'!M25</f>
        <v>0</v>
      </c>
      <c r="J26" s="47">
        <f>+'számolótábla,kitöltési segédlet'!N25+'számolótábla,kitöltési segédlet'!O25</f>
        <v>0</v>
      </c>
      <c r="K26" s="47">
        <f>+'számolótábla,kitöltési segédlet'!P25+'számolótábla,kitöltési segédlet'!Q25</f>
        <v>0</v>
      </c>
      <c r="L26" s="47">
        <f>+'számolótábla,kitöltési segédlet'!R25+'számolótábla,kitöltési segédlet'!S25</f>
        <v>0</v>
      </c>
      <c r="M26" s="47">
        <f>+'számolótábla,kitöltési segédlet'!T25+'számolótábla,kitöltési segédlet'!U25</f>
        <v>0</v>
      </c>
      <c r="N26" s="47">
        <f>+'számolótábla,kitöltési segédlet'!V25+'számolótábla,kitöltési segédlet'!W25</f>
        <v>0</v>
      </c>
    </row>
    <row r="27" spans="1:14" ht="16.5" customHeight="1" thickBot="1" x14ac:dyDescent="0.4">
      <c r="A27" s="75"/>
      <c r="B27" s="23"/>
      <c r="C27" s="26" t="s">
        <v>7</v>
      </c>
      <c r="D27" s="46" t="s">
        <v>13</v>
      </c>
      <c r="E27" s="50"/>
      <c r="F27" s="47">
        <f>+'számolótábla,kitöltési segédlet'!F26+'számolótábla,kitöltési segédlet'!G26</f>
        <v>0</v>
      </c>
      <c r="G27" s="47">
        <f>+'számolótábla,kitöltési segédlet'!H26+'számolótábla,kitöltési segédlet'!I26</f>
        <v>0</v>
      </c>
      <c r="H27" s="47">
        <f>+'számolótábla,kitöltési segédlet'!J26+'számolótábla,kitöltési segédlet'!K26</f>
        <v>0</v>
      </c>
      <c r="I27" s="47">
        <f>+'számolótábla,kitöltési segédlet'!L26+'számolótábla,kitöltési segédlet'!M26</f>
        <v>0</v>
      </c>
      <c r="J27" s="47">
        <f>+'számolótábla,kitöltési segédlet'!N26+'számolótábla,kitöltési segédlet'!O26</f>
        <v>0</v>
      </c>
      <c r="K27" s="47">
        <f>+'számolótábla,kitöltési segédlet'!P26+'számolótábla,kitöltési segédlet'!Q26</f>
        <v>0</v>
      </c>
      <c r="L27" s="47">
        <f>+'számolótábla,kitöltési segédlet'!R26+'számolótábla,kitöltési segédlet'!S26</f>
        <v>0</v>
      </c>
      <c r="M27" s="47">
        <f>+'számolótábla,kitöltési segédlet'!T26+'számolótábla,kitöltési segédlet'!U26</f>
        <v>0</v>
      </c>
      <c r="N27" s="47">
        <f>+'számolótábla,kitöltési segédlet'!V26+'számolótábla,kitöltési segédlet'!W26</f>
        <v>0</v>
      </c>
    </row>
    <row r="28" spans="1:14" ht="18" x14ac:dyDescent="0.35">
      <c r="A28" s="73" t="s">
        <v>15</v>
      </c>
      <c r="B28" s="21"/>
      <c r="C28" s="24" t="s">
        <v>32</v>
      </c>
      <c r="D28" s="43" t="s">
        <v>12</v>
      </c>
      <c r="E28" s="24"/>
      <c r="F28" s="47">
        <f>+'számolótábla,kitöltési segédlet'!F27+'számolótábla,kitöltési segédlet'!G27</f>
        <v>0</v>
      </c>
      <c r="G28" s="47">
        <f>+'számolótábla,kitöltési segédlet'!H27+'számolótábla,kitöltési segédlet'!I27</f>
        <v>0</v>
      </c>
      <c r="H28" s="47">
        <f>+'számolótábla,kitöltési segédlet'!J27+'számolótábla,kitöltési segédlet'!K27</f>
        <v>0</v>
      </c>
      <c r="I28" s="47">
        <f>+'számolótábla,kitöltési segédlet'!L27+'számolótábla,kitöltési segédlet'!M27</f>
        <v>0</v>
      </c>
      <c r="J28" s="47">
        <f>+'számolótábla,kitöltési segédlet'!N27+'számolótábla,kitöltési segédlet'!O27</f>
        <v>0</v>
      </c>
      <c r="K28" s="47">
        <f>+'számolótábla,kitöltési segédlet'!P27+'számolótábla,kitöltési segédlet'!Q27</f>
        <v>0</v>
      </c>
      <c r="L28" s="47">
        <f>+'számolótábla,kitöltési segédlet'!R27+'számolótábla,kitöltési segédlet'!S27</f>
        <v>0</v>
      </c>
      <c r="M28" s="47">
        <f>+'számolótábla,kitöltési segédlet'!T27+'számolótábla,kitöltési segédlet'!U27</f>
        <v>0</v>
      </c>
      <c r="N28" s="47">
        <f>+'számolótábla,kitöltési segédlet'!V27+'számolótábla,kitöltési segédlet'!W27</f>
        <v>0</v>
      </c>
    </row>
    <row r="29" spans="1:14" ht="18" x14ac:dyDescent="0.35">
      <c r="A29" s="74"/>
      <c r="B29" s="22"/>
      <c r="C29" s="25" t="s">
        <v>32</v>
      </c>
      <c r="D29" s="44" t="s">
        <v>12</v>
      </c>
      <c r="E29" s="25"/>
      <c r="F29" s="47">
        <f>+'számolótábla,kitöltési segédlet'!F28+'számolótábla,kitöltési segédlet'!G28</f>
        <v>0</v>
      </c>
      <c r="G29" s="47">
        <f>+'számolótábla,kitöltési segédlet'!H28+'számolótábla,kitöltési segédlet'!I28</f>
        <v>0</v>
      </c>
      <c r="H29" s="47">
        <f>+'számolótábla,kitöltési segédlet'!J28+'számolótábla,kitöltési segédlet'!K28</f>
        <v>0</v>
      </c>
      <c r="I29" s="47">
        <f>+'számolótábla,kitöltési segédlet'!L28+'számolótábla,kitöltési segédlet'!M28</f>
        <v>0</v>
      </c>
      <c r="J29" s="47">
        <f>+'számolótábla,kitöltési segédlet'!N28+'számolótábla,kitöltési segédlet'!O28</f>
        <v>0</v>
      </c>
      <c r="K29" s="47">
        <f>+'számolótábla,kitöltési segédlet'!P28+'számolótábla,kitöltési segédlet'!Q28</f>
        <v>0</v>
      </c>
      <c r="L29" s="47">
        <f>+'számolótábla,kitöltési segédlet'!R28+'számolótábla,kitöltési segédlet'!S28</f>
        <v>0</v>
      </c>
      <c r="M29" s="47">
        <f>+'számolótábla,kitöltési segédlet'!T28+'számolótábla,kitöltési segédlet'!U28</f>
        <v>0</v>
      </c>
      <c r="N29" s="47">
        <f>+'számolótábla,kitöltési segédlet'!V28+'számolótábla,kitöltési segédlet'!W28</f>
        <v>0</v>
      </c>
    </row>
    <row r="30" spans="1:14" ht="18" x14ac:dyDescent="0.35">
      <c r="A30" s="74"/>
      <c r="B30" s="22"/>
      <c r="C30" s="25" t="s">
        <v>32</v>
      </c>
      <c r="D30" s="44" t="s">
        <v>12</v>
      </c>
      <c r="E30" s="25"/>
      <c r="F30" s="47">
        <f>+'számolótábla,kitöltési segédlet'!F29+'számolótábla,kitöltési segédlet'!G29</f>
        <v>0</v>
      </c>
      <c r="G30" s="47">
        <f>+'számolótábla,kitöltési segédlet'!H29+'számolótábla,kitöltési segédlet'!I29</f>
        <v>0</v>
      </c>
      <c r="H30" s="47">
        <f>+'számolótábla,kitöltési segédlet'!J29+'számolótábla,kitöltési segédlet'!K29</f>
        <v>0</v>
      </c>
      <c r="I30" s="47">
        <f>+'számolótábla,kitöltési segédlet'!L29+'számolótábla,kitöltési segédlet'!M29</f>
        <v>0</v>
      </c>
      <c r="J30" s="47">
        <f>+'számolótábla,kitöltési segédlet'!N29+'számolótábla,kitöltési segédlet'!O29</f>
        <v>0</v>
      </c>
      <c r="K30" s="47">
        <f>+'számolótábla,kitöltési segédlet'!P29+'számolótábla,kitöltési segédlet'!Q29</f>
        <v>0</v>
      </c>
      <c r="L30" s="47">
        <f>+'számolótábla,kitöltési segédlet'!R29+'számolótábla,kitöltési segédlet'!S29</f>
        <v>0</v>
      </c>
      <c r="M30" s="47">
        <f>+'számolótábla,kitöltési segédlet'!T29+'számolótábla,kitöltési segédlet'!U29</f>
        <v>0</v>
      </c>
      <c r="N30" s="47">
        <f>+'számolótábla,kitöltési segédlet'!V29+'számolótábla,kitöltési segédlet'!W29</f>
        <v>0</v>
      </c>
    </row>
    <row r="31" spans="1:14" ht="18" x14ac:dyDescent="0.35">
      <c r="A31" s="74"/>
      <c r="B31" s="22"/>
      <c r="C31" s="25" t="s">
        <v>32</v>
      </c>
      <c r="D31" s="44" t="s">
        <v>12</v>
      </c>
      <c r="E31" s="25"/>
      <c r="F31" s="47">
        <f>+'számolótábla,kitöltési segédlet'!F30+'számolótábla,kitöltési segédlet'!G30</f>
        <v>0</v>
      </c>
      <c r="G31" s="47">
        <f>+'számolótábla,kitöltési segédlet'!H30+'számolótábla,kitöltési segédlet'!I30</f>
        <v>0</v>
      </c>
      <c r="H31" s="47">
        <f>+'számolótábla,kitöltési segédlet'!J30+'számolótábla,kitöltési segédlet'!K30</f>
        <v>0</v>
      </c>
      <c r="I31" s="47">
        <f>+'számolótábla,kitöltési segédlet'!L30+'számolótábla,kitöltési segédlet'!M30</f>
        <v>0</v>
      </c>
      <c r="J31" s="47">
        <f>+'számolótábla,kitöltési segédlet'!N30+'számolótábla,kitöltési segédlet'!O30</f>
        <v>0</v>
      </c>
      <c r="K31" s="47">
        <f>+'számolótábla,kitöltési segédlet'!P30+'számolótábla,kitöltési segédlet'!Q30</f>
        <v>0</v>
      </c>
      <c r="L31" s="47">
        <f>+'számolótábla,kitöltési segédlet'!R30+'számolótábla,kitöltési segédlet'!S30</f>
        <v>0</v>
      </c>
      <c r="M31" s="47">
        <f>+'számolótábla,kitöltési segédlet'!T30+'számolótábla,kitöltési segédlet'!U30</f>
        <v>0</v>
      </c>
      <c r="N31" s="47">
        <f>+'számolótábla,kitöltési segédlet'!V30+'számolótábla,kitöltési segédlet'!W30</f>
        <v>0</v>
      </c>
    </row>
    <row r="32" spans="1:14" ht="18" x14ac:dyDescent="0.35">
      <c r="A32" s="74"/>
      <c r="B32" s="22"/>
      <c r="C32" s="45" t="s">
        <v>32</v>
      </c>
      <c r="D32" s="44" t="s">
        <v>12</v>
      </c>
      <c r="E32" s="25"/>
      <c r="F32" s="47">
        <f>+'számolótábla,kitöltési segédlet'!F31+'számolótábla,kitöltési segédlet'!G31</f>
        <v>0</v>
      </c>
      <c r="G32" s="47">
        <f>+'számolótábla,kitöltési segédlet'!H31+'számolótábla,kitöltési segédlet'!I31</f>
        <v>0</v>
      </c>
      <c r="H32" s="47">
        <f>+'számolótábla,kitöltési segédlet'!J31+'számolótábla,kitöltési segédlet'!K31</f>
        <v>0</v>
      </c>
      <c r="I32" s="47">
        <f>+'számolótábla,kitöltési segédlet'!L31+'számolótábla,kitöltési segédlet'!M31</f>
        <v>0</v>
      </c>
      <c r="J32" s="47">
        <f>+'számolótábla,kitöltési segédlet'!N31+'számolótábla,kitöltési segédlet'!O31</f>
        <v>0</v>
      </c>
      <c r="K32" s="47">
        <f>+'számolótábla,kitöltési segédlet'!P31+'számolótábla,kitöltési segédlet'!Q31</f>
        <v>0</v>
      </c>
      <c r="L32" s="47">
        <f>+'számolótábla,kitöltési segédlet'!R31+'számolótábla,kitöltési segédlet'!S31</f>
        <v>0</v>
      </c>
      <c r="M32" s="47">
        <f>+'számolótábla,kitöltési segédlet'!T31+'számolótábla,kitöltési segédlet'!U31</f>
        <v>0</v>
      </c>
      <c r="N32" s="47">
        <f>+'számolótábla,kitöltési segédlet'!V31+'számolótábla,kitöltési segédlet'!W31</f>
        <v>0</v>
      </c>
    </row>
    <row r="33" spans="1:15" ht="18" x14ac:dyDescent="0.35">
      <c r="A33" s="74"/>
      <c r="B33" s="22"/>
      <c r="C33" s="25" t="s">
        <v>7</v>
      </c>
      <c r="D33" s="44" t="s">
        <v>13</v>
      </c>
      <c r="E33" s="25"/>
      <c r="F33" s="47">
        <f>+'számolótábla,kitöltési segédlet'!F32+'számolótábla,kitöltési segédlet'!G32</f>
        <v>0</v>
      </c>
      <c r="G33" s="47">
        <f>+'számolótábla,kitöltési segédlet'!H32+'számolótábla,kitöltési segédlet'!I32</f>
        <v>0</v>
      </c>
      <c r="H33" s="47">
        <f>+'számolótábla,kitöltési segédlet'!J32+'számolótábla,kitöltési segédlet'!K32</f>
        <v>0</v>
      </c>
      <c r="I33" s="47">
        <f>+'számolótábla,kitöltési segédlet'!L32+'számolótábla,kitöltési segédlet'!M32</f>
        <v>0</v>
      </c>
      <c r="J33" s="47">
        <f>+'számolótábla,kitöltési segédlet'!N32+'számolótábla,kitöltési segédlet'!O32</f>
        <v>0</v>
      </c>
      <c r="K33" s="47">
        <f>+'számolótábla,kitöltési segédlet'!P32+'számolótábla,kitöltési segédlet'!Q32</f>
        <v>0</v>
      </c>
      <c r="L33" s="47">
        <f>+'számolótábla,kitöltési segédlet'!R32+'számolótábla,kitöltési segédlet'!S32</f>
        <v>0</v>
      </c>
      <c r="M33" s="47">
        <f>+'számolótábla,kitöltési segédlet'!T32+'számolótábla,kitöltési segédlet'!U32</f>
        <v>0</v>
      </c>
      <c r="N33" s="47">
        <f>+'számolótábla,kitöltési segédlet'!V32+'számolótábla,kitöltési segédlet'!W32</f>
        <v>0</v>
      </c>
    </row>
    <row r="34" spans="1:15" ht="18" x14ac:dyDescent="0.35">
      <c r="A34" s="74"/>
      <c r="B34" s="22"/>
      <c r="C34" s="25" t="s">
        <v>7</v>
      </c>
      <c r="D34" s="44" t="s">
        <v>13</v>
      </c>
      <c r="E34" s="25"/>
      <c r="F34" s="47">
        <f>+'számolótábla,kitöltési segédlet'!F33+'számolótábla,kitöltési segédlet'!G33</f>
        <v>0</v>
      </c>
      <c r="G34" s="47">
        <f>+'számolótábla,kitöltési segédlet'!H33+'számolótábla,kitöltési segédlet'!I33</f>
        <v>0</v>
      </c>
      <c r="H34" s="47">
        <f>+'számolótábla,kitöltési segédlet'!J33+'számolótábla,kitöltési segédlet'!K33</f>
        <v>0</v>
      </c>
      <c r="I34" s="47">
        <f>+'számolótábla,kitöltési segédlet'!L33+'számolótábla,kitöltési segédlet'!M33</f>
        <v>0</v>
      </c>
      <c r="J34" s="47">
        <f>+'számolótábla,kitöltési segédlet'!N33+'számolótábla,kitöltési segédlet'!O33</f>
        <v>0</v>
      </c>
      <c r="K34" s="47">
        <f>+'számolótábla,kitöltési segédlet'!P33+'számolótábla,kitöltési segédlet'!Q33</f>
        <v>0</v>
      </c>
      <c r="L34" s="47">
        <f>+'számolótábla,kitöltési segédlet'!R33+'számolótábla,kitöltési segédlet'!S33</f>
        <v>0</v>
      </c>
      <c r="M34" s="47">
        <f>+'számolótábla,kitöltési segédlet'!T33+'számolótábla,kitöltési segédlet'!U33</f>
        <v>0</v>
      </c>
      <c r="N34" s="47">
        <f>+'számolótábla,kitöltési segédlet'!V33+'számolótábla,kitöltési segédlet'!W33</f>
        <v>0</v>
      </c>
    </row>
    <row r="35" spans="1:15" ht="18.600000000000001" thickBot="1" x14ac:dyDescent="0.4">
      <c r="A35" s="75"/>
      <c r="B35" s="23"/>
      <c r="C35" s="26" t="s">
        <v>7</v>
      </c>
      <c r="D35" s="46" t="s">
        <v>13</v>
      </c>
      <c r="E35" s="26"/>
      <c r="F35" s="47">
        <f>+'számolótábla,kitöltési segédlet'!F34+'számolótábla,kitöltési segédlet'!G34</f>
        <v>0</v>
      </c>
      <c r="G35" s="47">
        <f>+'számolótábla,kitöltési segédlet'!H34+'számolótábla,kitöltési segédlet'!I34</f>
        <v>0</v>
      </c>
      <c r="H35" s="47">
        <f>+'számolótábla,kitöltési segédlet'!J34+'számolótábla,kitöltési segédlet'!K34</f>
        <v>0</v>
      </c>
      <c r="I35" s="47">
        <f>+'számolótábla,kitöltési segédlet'!L34+'számolótábla,kitöltési segédlet'!M34</f>
        <v>0</v>
      </c>
      <c r="J35" s="47">
        <f>+'számolótábla,kitöltési segédlet'!N34+'számolótábla,kitöltési segédlet'!O34</f>
        <v>0</v>
      </c>
      <c r="K35" s="47">
        <f>+'számolótábla,kitöltési segédlet'!P34+'számolótábla,kitöltési segédlet'!Q34</f>
        <v>0</v>
      </c>
      <c r="L35" s="47">
        <f>+'számolótábla,kitöltési segédlet'!R34+'számolótábla,kitöltési segédlet'!S34</f>
        <v>0</v>
      </c>
      <c r="M35" s="47">
        <f>+'számolótábla,kitöltési segédlet'!T34+'számolótábla,kitöltési segédlet'!U34</f>
        <v>0</v>
      </c>
      <c r="N35" s="47">
        <f>+'számolótábla,kitöltési segédlet'!V34+'számolótábla,kitöltési segédlet'!W34</f>
        <v>0</v>
      </c>
    </row>
    <row r="36" spans="1:15" ht="18.600000000000001" thickBot="1" x14ac:dyDescent="0.4">
      <c r="C36" s="2" t="s">
        <v>5</v>
      </c>
      <c r="D36" s="2"/>
      <c r="E36" s="2"/>
      <c r="F36" s="1">
        <f t="shared" ref="F36:N36" si="0">SUM(F20:F35)</f>
        <v>574400</v>
      </c>
      <c r="G36" s="1">
        <f t="shared" si="0"/>
        <v>574400</v>
      </c>
      <c r="H36" s="1">
        <f t="shared" si="0"/>
        <v>635000</v>
      </c>
      <c r="I36" s="1">
        <f t="shared" si="0"/>
        <v>0</v>
      </c>
      <c r="J36" s="1">
        <f t="shared" si="0"/>
        <v>0</v>
      </c>
      <c r="K36" s="1">
        <f t="shared" si="0"/>
        <v>0</v>
      </c>
      <c r="L36" s="1">
        <f t="shared" si="0"/>
        <v>0</v>
      </c>
      <c r="M36" s="1">
        <f t="shared" si="0"/>
        <v>0</v>
      </c>
      <c r="N36" s="1">
        <f t="shared" si="0"/>
        <v>0</v>
      </c>
      <c r="O36" s="42">
        <f>SUM(F36:N36)</f>
        <v>1783800</v>
      </c>
    </row>
    <row r="38" spans="1:15" s="27" customFormat="1" ht="21" x14ac:dyDescent="0.4">
      <c r="A38" s="27" t="s">
        <v>51</v>
      </c>
    </row>
    <row r="39" spans="1:15" s="36" customFormat="1" ht="28.8" x14ac:dyDescent="0.55000000000000004">
      <c r="A39" s="65" t="s">
        <v>50</v>
      </c>
    </row>
  </sheetData>
  <mergeCells count="15">
    <mergeCell ref="J5:N5"/>
    <mergeCell ref="A6:N6"/>
    <mergeCell ref="F7:N7"/>
    <mergeCell ref="A20:A27"/>
    <mergeCell ref="A28:A35"/>
    <mergeCell ref="A7:B8"/>
    <mergeCell ref="A9:B11"/>
    <mergeCell ref="A12:B14"/>
    <mergeCell ref="C13:E13"/>
    <mergeCell ref="C14:E14"/>
    <mergeCell ref="C9:E9"/>
    <mergeCell ref="C10:E10"/>
    <mergeCell ref="C11:E11"/>
    <mergeCell ref="C7:E8"/>
    <mergeCell ref="C12:E12"/>
  </mergeCells>
  <dataValidations count="2">
    <dataValidation type="list" allowBlank="1" showInputMessage="1" showErrorMessage="1" sqref="E20:E35">
      <formula1>$E$1:$E$3</formula1>
    </dataValidation>
    <dataValidation type="list" allowBlank="1" showInputMessage="1" showErrorMessage="1" sqref="B20:B35">
      <formula1>Tevékenység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Y35"/>
  <sheetViews>
    <sheetView workbookViewId="0">
      <selection activeCell="I13" sqref="I13"/>
    </sheetView>
  </sheetViews>
  <sheetFormatPr defaultRowHeight="14.4" x14ac:dyDescent="0.3"/>
  <cols>
    <col min="1" max="1" width="44.6640625" customWidth="1"/>
    <col min="2" max="2" width="11.33203125" bestFit="1" customWidth="1"/>
    <col min="3" max="3" width="28.109375" bestFit="1" customWidth="1"/>
    <col min="4" max="4" width="34.21875" bestFit="1" customWidth="1"/>
    <col min="5" max="5" width="31.21875" customWidth="1"/>
    <col min="6" max="6" width="16.44140625" customWidth="1"/>
    <col min="7" max="8" width="16.109375" customWidth="1"/>
    <col min="9" max="9" width="15" customWidth="1"/>
    <col min="10" max="10" width="17.44140625" customWidth="1"/>
    <col min="11" max="12" width="15.77734375" customWidth="1"/>
    <col min="13" max="13" width="17.44140625" bestFit="1" customWidth="1"/>
    <col min="14" max="14" width="17.44140625" customWidth="1"/>
    <col min="15" max="15" width="19.6640625" bestFit="1" customWidth="1"/>
    <col min="16" max="16" width="19.6640625" customWidth="1"/>
    <col min="17" max="17" width="18" customWidth="1"/>
    <col min="18" max="18" width="17.5546875" customWidth="1"/>
    <col min="19" max="19" width="18" bestFit="1" customWidth="1"/>
    <col min="20" max="20" width="18" customWidth="1"/>
    <col min="21" max="21" width="17.88671875" bestFit="1" customWidth="1"/>
    <col min="22" max="22" width="17.88671875" customWidth="1"/>
    <col min="23" max="23" width="19.33203125" customWidth="1"/>
    <col min="24" max="24" width="16.6640625" bestFit="1" customWidth="1"/>
  </cols>
  <sheetData>
    <row r="2" spans="1:9" ht="15.6" x14ac:dyDescent="0.3">
      <c r="A2" s="12" t="s">
        <v>40</v>
      </c>
    </row>
    <row r="3" spans="1:9" ht="15" thickBot="1" x14ac:dyDescent="0.35">
      <c r="A3" s="16" t="s">
        <v>49</v>
      </c>
    </row>
    <row r="4" spans="1:9" ht="15" thickBot="1" x14ac:dyDescent="0.35">
      <c r="A4" t="s">
        <v>10</v>
      </c>
      <c r="B4" s="20">
        <v>300000</v>
      </c>
    </row>
    <row r="5" spans="1:9" x14ac:dyDescent="0.3">
      <c r="A5" t="s">
        <v>11</v>
      </c>
      <c r="B5" s="13">
        <f>+B4*0.155</f>
        <v>46500</v>
      </c>
    </row>
    <row r="6" spans="1:9" ht="28.8" x14ac:dyDescent="0.3">
      <c r="A6" s="14" t="s">
        <v>9</v>
      </c>
      <c r="B6" s="15">
        <f>+B4+B5</f>
        <v>346500</v>
      </c>
    </row>
    <row r="8" spans="1:9" ht="15.6" x14ac:dyDescent="0.3">
      <c r="A8" s="12" t="s">
        <v>35</v>
      </c>
    </row>
    <row r="9" spans="1:9" ht="15" thickBot="1" x14ac:dyDescent="0.35">
      <c r="A9" s="16" t="s">
        <v>36</v>
      </c>
    </row>
    <row r="10" spans="1:9" ht="15" thickBot="1" x14ac:dyDescent="0.35">
      <c r="A10" t="s">
        <v>10</v>
      </c>
      <c r="B10" s="20">
        <v>300000</v>
      </c>
    </row>
    <row r="11" spans="1:9" x14ac:dyDescent="0.3">
      <c r="A11" t="s">
        <v>11</v>
      </c>
      <c r="B11" s="13">
        <f>+B10*0.9*0.155</f>
        <v>41850</v>
      </c>
    </row>
    <row r="12" spans="1:9" ht="28.8" x14ac:dyDescent="0.3">
      <c r="A12" s="14" t="s">
        <v>9</v>
      </c>
      <c r="B12" s="15">
        <f>+B10+B11</f>
        <v>341850</v>
      </c>
    </row>
    <row r="14" spans="1:9" ht="45.6" customHeight="1" x14ac:dyDescent="0.3">
      <c r="F14" s="103" t="s">
        <v>41</v>
      </c>
      <c r="G14" s="103"/>
      <c r="H14" s="103"/>
      <c r="I14" s="103"/>
    </row>
    <row r="16" spans="1:9" ht="15" thickBot="1" x14ac:dyDescent="0.35"/>
    <row r="17" spans="1:25" ht="18.600000000000001" thickBot="1" x14ac:dyDescent="0.4">
      <c r="F17" s="104" t="s">
        <v>18</v>
      </c>
      <c r="G17" s="105"/>
      <c r="H17" s="101" t="s">
        <v>19</v>
      </c>
      <c r="I17" s="106"/>
      <c r="J17" s="101" t="s">
        <v>20</v>
      </c>
      <c r="K17" s="102"/>
      <c r="L17" s="101" t="s">
        <v>21</v>
      </c>
      <c r="M17" s="102"/>
      <c r="N17" s="101" t="s">
        <v>22</v>
      </c>
      <c r="O17" s="102"/>
      <c r="P17" s="101" t="s">
        <v>23</v>
      </c>
      <c r="Q17" s="102"/>
      <c r="R17" s="101" t="s">
        <v>24</v>
      </c>
      <c r="S17" s="102"/>
      <c r="T17" s="101" t="s">
        <v>25</v>
      </c>
      <c r="U17" s="102"/>
      <c r="V17" s="101" t="s">
        <v>26</v>
      </c>
      <c r="W17" s="102"/>
    </row>
    <row r="18" spans="1:25" ht="88.2" thickBot="1" x14ac:dyDescent="0.45">
      <c r="A18" s="27"/>
      <c r="F18" s="56" t="s">
        <v>37</v>
      </c>
      <c r="G18" s="56" t="s">
        <v>39</v>
      </c>
      <c r="H18" s="56" t="s">
        <v>37</v>
      </c>
      <c r="I18" s="56" t="s">
        <v>38</v>
      </c>
      <c r="J18" s="56" t="s">
        <v>37</v>
      </c>
      <c r="K18" s="56" t="s">
        <v>38</v>
      </c>
      <c r="L18" s="56" t="s">
        <v>37</v>
      </c>
      <c r="M18" s="56" t="s">
        <v>38</v>
      </c>
      <c r="N18" s="56" t="s">
        <v>37</v>
      </c>
      <c r="O18" s="56" t="s">
        <v>38</v>
      </c>
      <c r="P18" s="56" t="s">
        <v>37</v>
      </c>
      <c r="Q18" s="56" t="s">
        <v>38</v>
      </c>
      <c r="R18" s="56" t="s">
        <v>37</v>
      </c>
      <c r="S18" s="56" t="s">
        <v>38</v>
      </c>
      <c r="T18" s="56" t="s">
        <v>37</v>
      </c>
      <c r="U18" s="56" t="s">
        <v>38</v>
      </c>
      <c r="V18" s="56" t="s">
        <v>37</v>
      </c>
      <c r="W18" s="56" t="s">
        <v>38</v>
      </c>
      <c r="X18" s="64" t="s">
        <v>48</v>
      </c>
      <c r="Y18" s="63"/>
    </row>
    <row r="19" spans="1:25" ht="18" x14ac:dyDescent="0.35">
      <c r="A19" s="73" t="s">
        <v>15</v>
      </c>
      <c r="B19" s="21"/>
      <c r="C19" s="24" t="s">
        <v>32</v>
      </c>
      <c r="D19" s="61" t="s">
        <v>45</v>
      </c>
      <c r="E19" s="24" t="s">
        <v>42</v>
      </c>
      <c r="F19" s="55">
        <v>300000</v>
      </c>
      <c r="G19" s="32">
        <f>+F19*0.155</f>
        <v>46500</v>
      </c>
      <c r="H19" s="32">
        <v>300000</v>
      </c>
      <c r="I19" s="32">
        <f>+H19*0.155</f>
        <v>46500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>
        <f>SUM(F19:W19)</f>
        <v>693000</v>
      </c>
    </row>
    <row r="20" spans="1:25" ht="18" x14ac:dyDescent="0.35">
      <c r="A20" s="74"/>
      <c r="B20" s="22"/>
      <c r="C20" s="25" t="s">
        <v>32</v>
      </c>
      <c r="D20" s="62" t="s">
        <v>46</v>
      </c>
      <c r="E20" s="25" t="s">
        <v>44</v>
      </c>
      <c r="F20" s="55">
        <v>200000</v>
      </c>
      <c r="G20" s="32">
        <f>+F20*0.9*0.155</f>
        <v>27900</v>
      </c>
      <c r="H20" s="32">
        <v>200000</v>
      </c>
      <c r="I20" s="32">
        <f>+H20*0.9*0.155</f>
        <v>27900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>
        <f t="shared" ref="X20:X34" si="0">SUM(F20:W20)</f>
        <v>455800</v>
      </c>
    </row>
    <row r="21" spans="1:25" ht="18" x14ac:dyDescent="0.35">
      <c r="A21" s="74"/>
      <c r="B21" s="22"/>
      <c r="C21" s="25" t="s">
        <v>32</v>
      </c>
      <c r="D21" s="58" t="s">
        <v>12</v>
      </c>
      <c r="E21" s="25"/>
      <c r="F21" s="55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>
        <f t="shared" si="0"/>
        <v>0</v>
      </c>
    </row>
    <row r="22" spans="1:25" ht="18" x14ac:dyDescent="0.35">
      <c r="A22" s="74"/>
      <c r="B22" s="22"/>
      <c r="C22" s="25" t="s">
        <v>32</v>
      </c>
      <c r="D22" s="58" t="s">
        <v>12</v>
      </c>
      <c r="E22" s="25"/>
      <c r="F22" s="55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>
        <f t="shared" si="0"/>
        <v>0</v>
      </c>
    </row>
    <row r="23" spans="1:25" ht="18" x14ac:dyDescent="0.35">
      <c r="A23" s="74"/>
      <c r="B23" s="22"/>
      <c r="C23" s="25" t="s">
        <v>6</v>
      </c>
      <c r="D23" s="58" t="s">
        <v>12</v>
      </c>
      <c r="E23" s="25"/>
      <c r="F23" s="55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>
        <f t="shared" si="0"/>
        <v>0</v>
      </c>
    </row>
    <row r="24" spans="1:25" ht="18" x14ac:dyDescent="0.35">
      <c r="A24" s="74"/>
      <c r="B24" s="22"/>
      <c r="C24" s="25" t="s">
        <v>7</v>
      </c>
      <c r="D24" s="62" t="s">
        <v>47</v>
      </c>
      <c r="E24" s="25" t="s">
        <v>43</v>
      </c>
      <c r="F24" s="55"/>
      <c r="G24" s="32"/>
      <c r="H24" s="32"/>
      <c r="I24" s="32"/>
      <c r="J24" s="32">
        <v>500000</v>
      </c>
      <c r="K24" s="32">
        <f>+J24*0.27</f>
        <v>135000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>
        <f t="shared" si="0"/>
        <v>635000</v>
      </c>
    </row>
    <row r="25" spans="1:25" ht="18" x14ac:dyDescent="0.35">
      <c r="A25" s="74"/>
      <c r="B25" s="22"/>
      <c r="C25" s="25" t="s">
        <v>7</v>
      </c>
      <c r="D25" s="58" t="s">
        <v>13</v>
      </c>
      <c r="E25" s="25"/>
      <c r="F25" s="55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>
        <f t="shared" si="0"/>
        <v>0</v>
      </c>
    </row>
    <row r="26" spans="1:25" ht="18.600000000000001" thickBot="1" x14ac:dyDescent="0.4">
      <c r="A26" s="75"/>
      <c r="B26" s="23"/>
      <c r="C26" s="26" t="s">
        <v>7</v>
      </c>
      <c r="D26" s="59" t="s">
        <v>13</v>
      </c>
      <c r="E26" s="25"/>
      <c r="F26" s="55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>
        <f t="shared" si="0"/>
        <v>0</v>
      </c>
    </row>
    <row r="27" spans="1:25" ht="18" x14ac:dyDescent="0.35">
      <c r="A27" s="73" t="s">
        <v>15</v>
      </c>
      <c r="B27" s="21"/>
      <c r="C27" s="24" t="s">
        <v>32</v>
      </c>
      <c r="D27" s="57" t="s">
        <v>12</v>
      </c>
      <c r="E27" s="25"/>
      <c r="F27" s="55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>
        <f t="shared" si="0"/>
        <v>0</v>
      </c>
    </row>
    <row r="28" spans="1:25" ht="18" x14ac:dyDescent="0.35">
      <c r="A28" s="74"/>
      <c r="B28" s="22"/>
      <c r="C28" s="25" t="s">
        <v>32</v>
      </c>
      <c r="D28" s="58" t="s">
        <v>12</v>
      </c>
      <c r="E28" s="25"/>
      <c r="F28" s="55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>
        <f t="shared" si="0"/>
        <v>0</v>
      </c>
    </row>
    <row r="29" spans="1:25" ht="18" x14ac:dyDescent="0.35">
      <c r="A29" s="74"/>
      <c r="B29" s="22"/>
      <c r="C29" s="25" t="s">
        <v>32</v>
      </c>
      <c r="D29" s="58" t="s">
        <v>12</v>
      </c>
      <c r="E29" s="25"/>
      <c r="F29" s="55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>
        <f t="shared" si="0"/>
        <v>0</v>
      </c>
    </row>
    <row r="30" spans="1:25" ht="18" x14ac:dyDescent="0.35">
      <c r="A30" s="74"/>
      <c r="B30" s="22"/>
      <c r="C30" s="25" t="s">
        <v>32</v>
      </c>
      <c r="D30" s="58" t="s">
        <v>12</v>
      </c>
      <c r="E30" s="25"/>
      <c r="F30" s="55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>
        <f t="shared" si="0"/>
        <v>0</v>
      </c>
    </row>
    <row r="31" spans="1:25" ht="18" x14ac:dyDescent="0.35">
      <c r="A31" s="74"/>
      <c r="B31" s="22"/>
      <c r="C31" s="45" t="s">
        <v>32</v>
      </c>
      <c r="D31" s="58" t="s">
        <v>12</v>
      </c>
      <c r="E31" s="25"/>
      <c r="F31" s="55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>
        <f t="shared" si="0"/>
        <v>0</v>
      </c>
    </row>
    <row r="32" spans="1:25" ht="18" x14ac:dyDescent="0.35">
      <c r="A32" s="74"/>
      <c r="B32" s="22"/>
      <c r="C32" s="25" t="s">
        <v>7</v>
      </c>
      <c r="D32" s="58" t="s">
        <v>13</v>
      </c>
      <c r="E32" s="25"/>
      <c r="F32" s="55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>
        <f t="shared" si="0"/>
        <v>0</v>
      </c>
    </row>
    <row r="33" spans="1:24" ht="18" x14ac:dyDescent="0.35">
      <c r="A33" s="74"/>
      <c r="B33" s="22"/>
      <c r="C33" s="25" t="s">
        <v>7</v>
      </c>
      <c r="D33" s="58" t="s">
        <v>13</v>
      </c>
      <c r="E33" s="25"/>
      <c r="F33" s="55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>
        <f t="shared" si="0"/>
        <v>0</v>
      </c>
    </row>
    <row r="34" spans="1:24" ht="18.600000000000001" thickBot="1" x14ac:dyDescent="0.4">
      <c r="A34" s="75"/>
      <c r="B34" s="23"/>
      <c r="C34" s="26" t="s">
        <v>7</v>
      </c>
      <c r="D34" s="59" t="s">
        <v>13</v>
      </c>
      <c r="E34" s="26"/>
      <c r="F34" s="55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>
        <f t="shared" si="0"/>
        <v>0</v>
      </c>
    </row>
    <row r="35" spans="1:24" ht="18.600000000000001" thickBot="1" x14ac:dyDescent="0.4">
      <c r="C35" s="2" t="s">
        <v>5</v>
      </c>
      <c r="D35" s="2"/>
      <c r="E35" s="2"/>
      <c r="F35" s="60">
        <f>SUM(F19:F34)</f>
        <v>500000</v>
      </c>
      <c r="G35" s="60">
        <f t="shared" ref="G35:W35" si="1">SUM(G19:G34)</f>
        <v>74400</v>
      </c>
      <c r="H35" s="60">
        <f t="shared" si="1"/>
        <v>500000</v>
      </c>
      <c r="I35" s="60">
        <f t="shared" si="1"/>
        <v>74400</v>
      </c>
      <c r="J35" s="60">
        <f t="shared" si="1"/>
        <v>500000</v>
      </c>
      <c r="K35" s="60">
        <f t="shared" si="1"/>
        <v>135000</v>
      </c>
      <c r="L35" s="60">
        <f t="shared" si="1"/>
        <v>0</v>
      </c>
      <c r="M35" s="60">
        <f t="shared" si="1"/>
        <v>0</v>
      </c>
      <c r="N35" s="60">
        <f t="shared" si="1"/>
        <v>0</v>
      </c>
      <c r="O35" s="60">
        <f t="shared" si="1"/>
        <v>0</v>
      </c>
      <c r="P35" s="60">
        <f t="shared" si="1"/>
        <v>0</v>
      </c>
      <c r="Q35" s="60">
        <f t="shared" si="1"/>
        <v>0</v>
      </c>
      <c r="R35" s="60">
        <f t="shared" si="1"/>
        <v>0</v>
      </c>
      <c r="S35" s="60">
        <f t="shared" si="1"/>
        <v>0</v>
      </c>
      <c r="T35" s="60">
        <f t="shared" si="1"/>
        <v>0</v>
      </c>
      <c r="U35" s="60">
        <f t="shared" si="1"/>
        <v>0</v>
      </c>
      <c r="V35" s="60">
        <f t="shared" si="1"/>
        <v>0</v>
      </c>
      <c r="W35" s="60">
        <f t="shared" si="1"/>
        <v>0</v>
      </c>
      <c r="X35" s="60">
        <f>SUM(X19:X34)</f>
        <v>1783800</v>
      </c>
    </row>
  </sheetData>
  <mergeCells count="12">
    <mergeCell ref="N17:O17"/>
    <mergeCell ref="P17:Q17"/>
    <mergeCell ref="R17:S17"/>
    <mergeCell ref="T17:U17"/>
    <mergeCell ref="V17:W17"/>
    <mergeCell ref="J17:K17"/>
    <mergeCell ref="L17:M17"/>
    <mergeCell ref="F14:I14"/>
    <mergeCell ref="A19:A26"/>
    <mergeCell ref="A27:A34"/>
    <mergeCell ref="F17:G17"/>
    <mergeCell ref="H17:I17"/>
  </mergeCells>
  <dataValidations count="1">
    <dataValidation type="list" allowBlank="1" showInputMessage="1" showErrorMessage="1" sqref="B19:B34">
      <formula1>Tevékenység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'Pénzügyi terv'!$E$1:$E$3</xm:f>
          </x14:formula1>
          <xm:sqref>E19:E34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Pénzügyi terv</vt:lpstr>
      <vt:lpstr>számolótábla,kitöltési segédlet</vt:lpstr>
      <vt:lpstr>Tevékenység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Koppány Enikő</dc:creator>
  <cp:lastModifiedBy>Héjjáné Temesvári Edit</cp:lastModifiedBy>
  <cp:lastPrinted>2020-06-25T08:22:39Z</cp:lastPrinted>
  <dcterms:created xsi:type="dcterms:W3CDTF">2020-03-13T07:46:11Z</dcterms:created>
  <dcterms:modified xsi:type="dcterms:W3CDTF">2021-11-24T14:13:22Z</dcterms:modified>
</cp:coreProperties>
</file>